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<sst xmlns="http://schemas.openxmlformats.org/spreadsheetml/2006/main" count="87" uniqueCount="36">
  <si>
    <t>2026年广告设计制作服务采购项目
评审情况表</t>
  </si>
  <si>
    <t>项目编号：SCHXFZC-202511-333</t>
  </si>
  <si>
    <t>磋商时间：2025年12月01日10:00（北京时间）</t>
  </si>
  <si>
    <t>磋商地点：内江市东兴区东城路2号（传化锦园）7栋附203号四川瀚祥招标代理有限公司</t>
  </si>
  <si>
    <t>评审过程</t>
  </si>
  <si>
    <t>序号</t>
  </si>
  <si>
    <t>供应商全称</t>
  </si>
  <si>
    <t>资格审查情况</t>
  </si>
  <si>
    <t>响应文件的有效性、完整性和响应程度审查情况</t>
  </si>
  <si>
    <t>最终报价情况</t>
  </si>
  <si>
    <t>评审内容</t>
  </si>
  <si>
    <t>总平
均分</t>
  </si>
  <si>
    <t>评审结果</t>
  </si>
  <si>
    <t>报价
（30分）</t>
  </si>
  <si>
    <t>综合实力（7分）</t>
  </si>
  <si>
    <t>服务方案（36分）</t>
  </si>
  <si>
    <t>售后服务方案
（9分）</t>
  </si>
  <si>
    <t>履约能力
（18分）</t>
  </si>
  <si>
    <t>质量管理措施
（6分）</t>
  </si>
  <si>
    <t>安全管理措施
（8分）</t>
  </si>
  <si>
    <t>是否通过审查</t>
  </si>
  <si>
    <t>未通过原因</t>
  </si>
  <si>
    <t>是否允许最终报价</t>
  </si>
  <si>
    <t>未允许最终报价得原因</t>
  </si>
  <si>
    <t>总分
（3人）</t>
  </si>
  <si>
    <t>平均分</t>
  </si>
  <si>
    <t>四川子墨广告传媒有限责任公司</t>
  </si>
  <si>
    <t>是</t>
  </si>
  <si>
    <t>/</t>
  </si>
  <si>
    <t>第一成交候选人：内江市盛世榜首广告传媒有限公司，最终报价：下浮率：36%；
第二成交候选人：内江盛世广告设计有限公司，最终报价：下浮率：19%；
第三成交候选人：内江市创视广告有限公司，最终报价：下浮率：27%。</t>
  </si>
  <si>
    <t>内江市盛世榜首广告传媒有限公司</t>
  </si>
  <si>
    <t>四川时无贰科技有限公司</t>
  </si>
  <si>
    <t>内江亿橙网络科技有限公司</t>
  </si>
  <si>
    <t>内江市创视广告有限公司</t>
  </si>
  <si>
    <t>四川千晟广告传媒有限责任公司</t>
  </si>
  <si>
    <t>内江盛世广告设计有限公司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</si>
</sst>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  <scheme val="major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OA16"/>
  <sheetViews>
    <sheetView tabSelected="1" workbookViewId="0">
      <selection activeCell="B6" sqref="B6:B9"/>
    </sheetView>
  </sheetViews>
  <sheetFormatPr defaultColWidth="9" defaultRowHeight="13.5"/>
  <cols>
    <col min="1" max="1" width="3.75" style="5" customWidth="1"/>
    <col min="2" max="2" width="40.75" style="6" customWidth="1"/>
    <col min="3" max="3" width="6.875" style="5" customWidth="1"/>
    <col min="4" max="4" width="7" style="5" customWidth="1"/>
    <col min="5" max="5" width="6.875" style="5" customWidth="1"/>
    <col min="6" max="6" width="9.11666666666667" style="5" customWidth="1"/>
    <col min="7" max="7" width="6.875" style="5" customWidth="1"/>
    <col min="8" max="8" width="8.375" style="5" customWidth="1"/>
    <col min="9" max="18" width="8.75" style="5" customWidth="1"/>
    <col min="19" max="19" width="9.125" style="5" customWidth="1"/>
    <col min="20" max="20" width="34.625" style="5" customWidth="1"/>
    <col min="21" max="15939" width="9" style="5"/>
  </cols>
  <sheetData>
    <row r="1" s="1" customFormat="1" ht="48" customHeight="1" spans="1:1024 1025:15939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</row>
    <row r="2" s="2" customFormat="1" ht="31" customHeight="1" spans="1:1024 1025:15939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  <c r="Q2" s="10"/>
      <c r="R2" s="10"/>
      <c r="S2" s="10"/>
      <c r="T2" s="10"/>
    </row>
    <row r="3" s="2" customFormat="1" ht="31" customHeight="1" spans="1:1024 1025:15939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  <c r="Q3" s="10"/>
      <c r="R3" s="10"/>
      <c r="S3" s="10"/>
      <c r="T3" s="10"/>
    </row>
    <row r="4" s="2" customFormat="1" ht="31" customHeight="1" spans="1:1024 1025:15939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 s="10"/>
      <c r="R4" s="10"/>
      <c r="S4" s="10"/>
      <c r="T4" s="10"/>
    </row>
    <row r="5" s="3" customFormat="1" ht="31" customHeight="1" spans="1:1024 1025:15939">
      <c r="A5" s="11" t="s">
        <v>4</v>
      </c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3"/>
      <c r="V5" s="13"/>
      <c r="W5" s="13"/>
    </row>
    <row r="6" s="3" customFormat="1" ht="31" customHeight="1" spans="1:1024 1025:15939">
      <c r="A6" s="14" t="s">
        <v>5</v>
      </c>
      <c r="B6" s="15" t="s">
        <v>6</v>
      </c>
      <c r="C6" s="16" t="s">
        <v>7</v>
      </c>
      <c r="D6" s="16"/>
      <c r="E6" s="17" t="s">
        <v>8</v>
      </c>
      <c r="F6" s="17"/>
      <c r="G6" s="16" t="s">
        <v>9</v>
      </c>
      <c r="H6" s="16"/>
      <c r="I6" s="18" t="s">
        <v>10</v>
      </c>
      <c r="J6" s="18"/>
      <c r="K6" s="18"/>
      <c r="L6" s="18"/>
      <c r="M6" s="18"/>
      <c r="N6" s="18"/>
      <c r="O6" s="18"/>
      <c r="P6" s="18"/>
      <c r="Q6" s="18"/>
      <c r="R6" s="18"/>
      <c r="S6" s="19" t="s">
        <v>11</v>
      </c>
      <c r="T6" s="20" t="s">
        <v>12</v>
      </c>
      <c r="U6" s="13"/>
      <c r="V6" s="13"/>
      <c r="W6" s="13"/>
    </row>
    <row r="7" s="3" customFormat="1" ht="31" customHeight="1" spans="1:1024 1025:15939">
      <c r="A7" s="14"/>
      <c r="B7" s="15"/>
      <c r="C7" s="16"/>
      <c r="D7" s="16"/>
      <c r="E7" s="17"/>
      <c r="F7" s="17"/>
      <c r="G7" s="16"/>
      <c r="H7" s="16"/>
      <c r="I7" s="21" t="s">
        <v>13</v>
      </c>
      <c r="J7" s="22"/>
      <c r="K7" s="21" t="s">
        <v>14</v>
      </c>
      <c r="L7" s="22"/>
      <c r="M7" s="21" t="s">
        <v>15</v>
      </c>
      <c r="N7" s="22"/>
      <c r="O7" s="21" t="s">
        <v>16</v>
      </c>
      <c r="P7" s="22"/>
      <c r="Q7" s="21" t="s">
        <v>17</v>
      </c>
      <c r="R7" s="22"/>
      <c r="S7" s="23"/>
      <c r="T7" s="20"/>
      <c r="U7" s="13"/>
      <c r="V7" s="13"/>
      <c r="W7" s="13"/>
    </row>
    <row r="8" s="3" customFormat="1" ht="53" customHeight="1" spans="1:1024 1025:15939">
      <c r="A8" s="14"/>
      <c r="B8" s="15"/>
      <c r="C8" s="16"/>
      <c r="D8" s="16"/>
      <c r="E8" s="17"/>
      <c r="F8" s="17"/>
      <c r="G8" s="16"/>
      <c r="H8" s="16"/>
      <c r="I8" s="24"/>
      <c r="J8" s="25"/>
      <c r="K8" s="24"/>
      <c r="L8" s="25"/>
      <c r="M8" s="24" t="s">
        <v>18</v>
      </c>
      <c r="N8" s="25"/>
      <c r="O8" s="24" t="s">
        <v>19</v>
      </c>
      <c r="P8" s="25"/>
      <c r="Q8" s="24" t="s">
        <v>18</v>
      </c>
      <c r="R8" s="25"/>
      <c r="S8" s="23"/>
      <c r="T8" s="20"/>
      <c r="U8" s="13"/>
      <c r="V8" s="13"/>
      <c r="W8" s="13"/>
    </row>
    <row r="9" s="4" customFormat="1" ht="46" customHeight="1" spans="1:1024 1025:15939">
      <c r="A9" s="14"/>
      <c r="B9" s="15"/>
      <c r="C9" s="15" t="s">
        <v>20</v>
      </c>
      <c r="D9" s="15" t="s">
        <v>21</v>
      </c>
      <c r="E9" s="15" t="s">
        <v>20</v>
      </c>
      <c r="F9" s="15" t="s">
        <v>21</v>
      </c>
      <c r="G9" s="15" t="s">
        <v>22</v>
      </c>
      <c r="H9" s="15" t="s">
        <v>23</v>
      </c>
      <c r="I9" s="14" t="s">
        <v>24</v>
      </c>
      <c r="J9" s="14" t="s">
        <v>25</v>
      </c>
      <c r="K9" s="14" t="s">
        <v>24</v>
      </c>
      <c r="L9" s="14" t="s">
        <v>25</v>
      </c>
      <c r="M9" s="14" t="s">
        <v>24</v>
      </c>
      <c r="N9" s="14" t="s">
        <v>25</v>
      </c>
      <c r="O9" s="14" t="s">
        <v>24</v>
      </c>
      <c r="P9" s="14" t="s">
        <v>25</v>
      </c>
      <c r="Q9" s="14" t="s">
        <v>24</v>
      </c>
      <c r="R9" s="14" t="s">
        <v>25</v>
      </c>
      <c r="S9" s="26"/>
      <c r="T9" s="20"/>
    </row>
    <row r="10" s="4" customFormat="1" ht="46" customHeight="1" spans="1:1024 1025:15939">
      <c r="A10" s="27">
        <v>1</v>
      </c>
      <c r="B10" s="28" t="s">
        <v>26</v>
      </c>
      <c r="C10" s="29" t="s">
        <v>27</v>
      </c>
      <c r="D10" s="29" t="s">
        <v>28</v>
      </c>
      <c r="E10" s="29" t="s">
        <v>27</v>
      </c>
      <c r="F10" s="29" t="s">
        <v>28</v>
      </c>
      <c r="G10" s="29" t="s">
        <v>27</v>
      </c>
      <c r="H10" s="29" t="s">
        <v>28</v>
      </c>
      <c r="I10" s="30">
        <f>27.43*3</f>
        <v>82.29</v>
      </c>
      <c r="J10" s="30">
        <f t="shared" ref="J10:N10" si="0">I10/3</f>
        <v>27.43</v>
      </c>
      <c r="K10" s="30">
        <v>18</v>
      </c>
      <c r="L10" s="30">
        <f t="shared" si="0"/>
        <v>6</v>
      </c>
      <c r="M10" s="30">
        <f>30+32+30</f>
        <v>92</v>
      </c>
      <c r="N10" s="30">
        <f t="shared" si="0"/>
        <v>30.6666666666667</v>
      </c>
      <c r="O10" s="30">
        <f>7.5+9+7.5</f>
        <v>24</v>
      </c>
      <c r="P10" s="30">
        <f t="shared" ref="P10:P16" si="1">O10/3</f>
        <v>8</v>
      </c>
      <c r="Q10" s="30">
        <v>54</v>
      </c>
      <c r="R10" s="30">
        <f t="shared" ref="R10:R16" si="2">Q10/3</f>
        <v>18</v>
      </c>
      <c r="S10" s="31">
        <f t="shared" ref="S10:S16" si="3">R10+P10+N10+L10+J10</f>
        <v>90.0966666666667</v>
      </c>
      <c r="T10" s="32" t="s">
        <v>29</v>
      </c>
    </row>
    <row r="11" s="4" customFormat="1" ht="46" customHeight="1" spans="1:1024 1025:15939">
      <c r="A11" s="27">
        <v>2</v>
      </c>
      <c r="B11" s="28" t="s">
        <v>30</v>
      </c>
      <c r="C11" s="29" t="s">
        <v>27</v>
      </c>
      <c r="D11" s="29" t="s">
        <v>28</v>
      </c>
      <c r="E11" s="29" t="s">
        <v>27</v>
      </c>
      <c r="F11" s="29" t="s">
        <v>28</v>
      </c>
      <c r="G11" s="29" t="s">
        <v>27</v>
      </c>
      <c r="H11" s="29" t="s">
        <v>28</v>
      </c>
      <c r="I11" s="30">
        <f>30*3</f>
        <v>90</v>
      </c>
      <c r="J11" s="30">
        <f t="shared" ref="J11:N11" si="4">I11/3</f>
        <v>30</v>
      </c>
      <c r="K11" s="30">
        <v>21</v>
      </c>
      <c r="L11" s="30">
        <f t="shared" si="4"/>
        <v>7</v>
      </c>
      <c r="M11" s="30">
        <f>34*3</f>
        <v>102</v>
      </c>
      <c r="N11" s="30">
        <f t="shared" si="4"/>
        <v>34</v>
      </c>
      <c r="O11" s="30">
        <f>27</f>
        <v>27</v>
      </c>
      <c r="P11" s="30">
        <f t="shared" si="1"/>
        <v>9</v>
      </c>
      <c r="Q11" s="30">
        <f>18+18+18</f>
        <v>54</v>
      </c>
      <c r="R11" s="30">
        <f t="shared" si="2"/>
        <v>18</v>
      </c>
      <c r="S11" s="31">
        <f t="shared" si="3"/>
        <v>98</v>
      </c>
      <c r="T11" s="33"/>
    </row>
    <row r="12" s="4" customFormat="1" ht="46" customHeight="1" spans="1:1024 1025:15939">
      <c r="A12" s="27">
        <v>3</v>
      </c>
      <c r="B12" s="28" t="s">
        <v>31</v>
      </c>
      <c r="C12" s="29" t="s">
        <v>27</v>
      </c>
      <c r="D12" s="29" t="s">
        <v>28</v>
      </c>
      <c r="E12" s="29" t="s">
        <v>27</v>
      </c>
      <c r="F12" s="29" t="s">
        <v>28</v>
      </c>
      <c r="G12" s="29" t="s">
        <v>27</v>
      </c>
      <c r="H12" s="29" t="s">
        <v>28</v>
      </c>
      <c r="I12" s="30">
        <f>23.56*3</f>
        <v>70.68</v>
      </c>
      <c r="J12" s="30">
        <f t="shared" ref="J12:N12" si="5">I12/3</f>
        <v>23.56</v>
      </c>
      <c r="K12" s="30">
        <v>12</v>
      </c>
      <c r="L12" s="30">
        <f t="shared" si="5"/>
        <v>4</v>
      </c>
      <c r="M12" s="30">
        <f>34+36+32</f>
        <v>102</v>
      </c>
      <c r="N12" s="30">
        <f t="shared" si="5"/>
        <v>34</v>
      </c>
      <c r="O12" s="30">
        <f>7.5+9+9</f>
        <v>25.5</v>
      </c>
      <c r="P12" s="30">
        <f t="shared" si="1"/>
        <v>8.5</v>
      </c>
      <c r="Q12" s="30">
        <f>18*3</f>
        <v>54</v>
      </c>
      <c r="R12" s="30">
        <f t="shared" si="2"/>
        <v>18</v>
      </c>
      <c r="S12" s="31">
        <f t="shared" si="3"/>
        <v>88.06</v>
      </c>
      <c r="T12" s="33"/>
    </row>
    <row r="13" s="4" customFormat="1" ht="46" customHeight="1" spans="1:1024 1025:15939">
      <c r="A13" s="27">
        <v>4</v>
      </c>
      <c r="B13" s="28" t="s">
        <v>32</v>
      </c>
      <c r="C13" s="29" t="s">
        <v>27</v>
      </c>
      <c r="D13" s="29" t="s">
        <v>28</v>
      </c>
      <c r="E13" s="29" t="s">
        <v>27</v>
      </c>
      <c r="F13" s="29" t="s">
        <v>28</v>
      </c>
      <c r="G13" s="29" t="s">
        <v>27</v>
      </c>
      <c r="H13" s="29" t="s">
        <v>28</v>
      </c>
      <c r="I13" s="30">
        <f>21.33*3</f>
        <v>63.99</v>
      </c>
      <c r="J13" s="30">
        <f t="shared" ref="J13:N13" si="6">I13/3</f>
        <v>21.33</v>
      </c>
      <c r="K13" s="30">
        <v>6</v>
      </c>
      <c r="L13" s="30">
        <f t="shared" si="6"/>
        <v>2</v>
      </c>
      <c r="M13" s="30">
        <f>30*3</f>
        <v>90</v>
      </c>
      <c r="N13" s="30">
        <f t="shared" si="6"/>
        <v>30</v>
      </c>
      <c r="O13" s="30">
        <f>7.5+7.5+7.5</f>
        <v>22.5</v>
      </c>
      <c r="P13" s="30">
        <f t="shared" si="1"/>
        <v>7.5</v>
      </c>
      <c r="Q13" s="30">
        <v>54</v>
      </c>
      <c r="R13" s="30">
        <f t="shared" si="2"/>
        <v>18</v>
      </c>
      <c r="S13" s="31">
        <f t="shared" si="3"/>
        <v>78.83</v>
      </c>
      <c r="T13" s="33"/>
    </row>
    <row r="14" s="4" customFormat="1" ht="57" customHeight="1" spans="1:1024 1025:15939">
      <c r="A14" s="27">
        <v>5</v>
      </c>
      <c r="B14" s="28" t="s">
        <v>33</v>
      </c>
      <c r="C14" s="29" t="s">
        <v>27</v>
      </c>
      <c r="D14" s="29" t="s">
        <v>28</v>
      </c>
      <c r="E14" s="29" t="s">
        <v>27</v>
      </c>
      <c r="F14" s="29" t="s">
        <v>28</v>
      </c>
      <c r="G14" s="29" t="s">
        <v>27</v>
      </c>
      <c r="H14" s="29" t="s">
        <v>28</v>
      </c>
      <c r="I14" s="30">
        <f>26.3*3</f>
        <v>78.9</v>
      </c>
      <c r="J14" s="30">
        <f t="shared" ref="J14:N14" si="7">I14/3</f>
        <v>26.3</v>
      </c>
      <c r="K14" s="30">
        <v>18</v>
      </c>
      <c r="L14" s="30">
        <f t="shared" si="7"/>
        <v>6</v>
      </c>
      <c r="M14" s="30">
        <f>32+32+34</f>
        <v>98</v>
      </c>
      <c r="N14" s="30">
        <f t="shared" si="7"/>
        <v>32.6666666666667</v>
      </c>
      <c r="O14" s="30">
        <f>7.5+9+9</f>
        <v>25.5</v>
      </c>
      <c r="P14" s="30">
        <f t="shared" si="1"/>
        <v>8.5</v>
      </c>
      <c r="Q14" s="30">
        <v>54</v>
      </c>
      <c r="R14" s="30">
        <f t="shared" si="2"/>
        <v>18</v>
      </c>
      <c r="S14" s="31">
        <f t="shared" si="3"/>
        <v>91.4666666666667</v>
      </c>
      <c r="T14" s="33"/>
    </row>
    <row r="15" s="4" customFormat="1" ht="57" customHeight="1" spans="1:1024 1025:15939">
      <c r="A15" s="27">
        <v>6</v>
      </c>
      <c r="B15" s="28" t="s">
        <v>34</v>
      </c>
      <c r="C15" s="29" t="s">
        <v>27</v>
      </c>
      <c r="D15" s="29" t="s">
        <v>28</v>
      </c>
      <c r="E15" s="29" t="s">
        <v>27</v>
      </c>
      <c r="F15" s="29" t="s">
        <v>28</v>
      </c>
      <c r="G15" s="29" t="s">
        <v>27</v>
      </c>
      <c r="H15" s="29" t="s">
        <v>28</v>
      </c>
      <c r="I15" s="30">
        <f>27.43*3</f>
        <v>82.29</v>
      </c>
      <c r="J15" s="30">
        <f t="shared" ref="J15:N15" si="8">I15/3</f>
        <v>27.43</v>
      </c>
      <c r="K15" s="30">
        <v>6</v>
      </c>
      <c r="L15" s="30">
        <f t="shared" si="8"/>
        <v>2</v>
      </c>
      <c r="M15" s="30">
        <f>20+18+20</f>
        <v>58</v>
      </c>
      <c r="N15" s="30">
        <f t="shared" si="8"/>
        <v>19.3333333333333</v>
      </c>
      <c r="O15" s="30">
        <f>6+6+7.5</f>
        <v>19.5</v>
      </c>
      <c r="P15" s="30">
        <f t="shared" si="1"/>
        <v>6.5</v>
      </c>
      <c r="Q15" s="30">
        <f>14*3</f>
        <v>42</v>
      </c>
      <c r="R15" s="30">
        <f t="shared" si="2"/>
        <v>14</v>
      </c>
      <c r="S15" s="31">
        <f t="shared" si="3"/>
        <v>69.2633333333333</v>
      </c>
      <c r="T15" s="33"/>
    </row>
    <row r="16" s="4" customFormat="1" ht="57" customHeight="1" spans="1:1024 1025:15939">
      <c r="A16" s="27">
        <v>7</v>
      </c>
      <c r="B16" s="28" t="s">
        <v>35</v>
      </c>
      <c r="C16" s="29" t="s">
        <v>27</v>
      </c>
      <c r="D16" s="29" t="s">
        <v>28</v>
      </c>
      <c r="E16" s="29" t="s">
        <v>27</v>
      </c>
      <c r="F16" s="29" t="s">
        <v>28</v>
      </c>
      <c r="G16" s="29" t="s">
        <v>27</v>
      </c>
      <c r="H16" s="29" t="s">
        <v>28</v>
      </c>
      <c r="I16" s="30">
        <f>23.7*3</f>
        <v>71.1</v>
      </c>
      <c r="J16" s="30">
        <f t="shared" ref="J16:N16" si="9">I16/3</f>
        <v>23.7</v>
      </c>
      <c r="K16" s="30">
        <v>21</v>
      </c>
      <c r="L16" s="30">
        <f t="shared" si="9"/>
        <v>7</v>
      </c>
      <c r="M16" s="30">
        <f>36+36+36</f>
        <v>108</v>
      </c>
      <c r="N16" s="30">
        <f t="shared" si="9"/>
        <v>36</v>
      </c>
      <c r="O16" s="30">
        <f>9+9+9</f>
        <v>27</v>
      </c>
      <c r="P16" s="30">
        <f t="shared" si="1"/>
        <v>9</v>
      </c>
      <c r="Q16" s="30">
        <f>54</f>
        <v>54</v>
      </c>
      <c r="R16" s="30">
        <f t="shared" si="2"/>
        <v>18</v>
      </c>
      <c r="S16" s="31">
        <f t="shared" si="3"/>
        <v>93.7</v>
      </c>
      <c r="T16" s="34"/>
    </row>
  </sheetData>
  <mergeCells count="19">
    <mergeCell ref="A1:T1"/>
    <mergeCell ref="A2:O2"/>
    <mergeCell ref="A3:O3"/>
    <mergeCell ref="A4:O4"/>
    <mergeCell ref="A5:T5"/>
    <mergeCell ref="I6:R6"/>
    <mergeCell ref="A6:A9"/>
    <mergeCell ref="B6:B9"/>
    <mergeCell ref="S6:S9"/>
    <mergeCell ref="T6:T9"/>
    <mergeCell ref="T10:T16"/>
    <mergeCell ref="C6:D8"/>
    <mergeCell ref="E6:F8"/>
    <mergeCell ref="G6:H8"/>
    <mergeCell ref="I7:J8"/>
    <mergeCell ref="K7:L8"/>
    <mergeCell ref="M7:N8"/>
    <mergeCell ref="O7:P8"/>
    <mergeCell ref="Q7:R8"/>
  </mergeCells>
  <pageMargins left="0.156944444444444" right="0.15694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2021-03-30T08:14:00Z</dcterms:created>
  <dcterms:modified xsi:type="dcterms:W3CDTF">2025-12-01T09:12:53Z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17D7396FC90C4E32A146F8DD0CF9DE41_13</vt:lpwstr>
  </property>
  <property fmtid="{D5CDD505-2E9C-101B-9397-08002B2CF9AE}" pid="3" name="KSOProductBuildVer">
    <vt:lpwstr>2052-12.1.0.23542</vt:lpwstr>
  </property>
</Properties>
</file>